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Dorsheania Ward\Documents\Customer Engagement\Communications\ESC.GOV\"/>
    </mc:Choice>
  </mc:AlternateContent>
  <xr:revisionPtr revIDLastSave="0" documentId="8_{EEBEA1BF-53E6-439D-AA11-9881B5E08D26}" xr6:coauthVersionLast="47" xr6:coauthVersionMax="47" xr10:uidLastSave="{00000000-0000-0000-0000-000000000000}"/>
  <bookViews>
    <workbookView xWindow="-110" yWindow="-110" windowWidth="19420" windowHeight="10300" tabRatio="709" xr2:uid="{00000000-000D-0000-FFFF-FFFF00000000}"/>
  </bookViews>
  <sheets>
    <sheet name="CON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J4" i="1"/>
  <c r="F5" i="1" l="1"/>
  <c r="H5" i="1" s="1"/>
  <c r="H16" i="1"/>
  <c r="H17" i="1"/>
  <c r="D20" i="1"/>
  <c r="H20" i="1" s="1"/>
  <c r="D21" i="1"/>
  <c r="H21" i="1" s="1"/>
  <c r="H22" i="1"/>
  <c r="F8" i="1"/>
  <c r="H8" i="1" s="1"/>
  <c r="H4" i="1"/>
  <c r="H3" i="1"/>
  <c r="H6" i="1" l="1"/>
  <c r="F7" i="1"/>
  <c r="H7" i="1" s="1"/>
  <c r="H23" i="1"/>
  <c r="H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Misty Grantham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Enroute per diem is based on 425 miles a day.  The $110/$68 rate is the standard per diem rate.  Use the per diem location of the hotel if the location isn't the standard rate.  </t>
        </r>
      </text>
    </comment>
    <comment ref="A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Enroute per diem is based on 425 miles a day.  The $110/$68 rate is the standard per diem rate.  Use the per diem location of the hotel if the location isn't the standard rate.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Cost of airfare can be found on the GSA City Pair Program web site at https://www.gsa.gov/travel/plan-book/transportation-airfare-pov-etc/airfare-rates-city-pair-program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<sst xmlns="http://schemas.openxmlformats.org/spreadsheetml/2006/main" count="56" uniqueCount="32">
  <si>
    <t xml:space="preserve">Cost Comparison POV vs Common Carrier                 </t>
  </si>
  <si>
    <t>POV (Days of Travel based on 425 mi/day)</t>
  </si>
  <si>
    <t>POV Mileage Residence to TDY Site</t>
  </si>
  <si>
    <t>Mileage</t>
    <phoneticPr fontId="2" type="noConversion"/>
  </si>
  <si>
    <t>X</t>
    <phoneticPr fontId="2" type="noConversion"/>
  </si>
  <si>
    <t>per mi</t>
    <phoneticPr fontId="2" type="noConversion"/>
  </si>
  <si>
    <t>Enroute Lodging (Stand CONUS)</t>
  </si>
  <si>
    <t>Lodging</t>
    <phoneticPr fontId="2" type="noConversion"/>
  </si>
  <si>
    <t>day(s)</t>
    <phoneticPr fontId="2" type="noConversion"/>
  </si>
  <si>
    <t>Enroute M&amp;IE (Stand CONUS)</t>
  </si>
  <si>
    <t>M&amp;IE</t>
    <phoneticPr fontId="2" type="noConversion"/>
  </si>
  <si>
    <t>POV Mileage TDY Site to Residence</t>
  </si>
  <si>
    <t>Enroute Lodging to Residence</t>
  </si>
  <si>
    <t>Enroute M&amp;IE to Residence</t>
  </si>
  <si>
    <t>Total</t>
    <phoneticPr fontId="2" type="noConversion"/>
  </si>
  <si>
    <r>
      <t xml:space="preserve">* </t>
    </r>
    <r>
      <rPr>
        <sz val="12"/>
        <rFont val="Verdana"/>
        <family val="2"/>
      </rPr>
      <t>Days of travel based on 425 miles per day. Use a standard highway mileage guide to determine mileage.</t>
    </r>
  </si>
  <si>
    <t>Common Carrier</t>
  </si>
  <si>
    <t>Roundtrip GSA City Pair Airfare (YCA)</t>
  </si>
  <si>
    <t>Standard fees in addition to airfare</t>
  </si>
  <si>
    <t>Transportation to Airport</t>
    <phoneticPr fontId="2" type="noConversion"/>
  </si>
  <si>
    <t>First Checked Bag Fee (Departure)</t>
  </si>
  <si>
    <t xml:space="preserve"> </t>
  </si>
  <si>
    <t>Bag</t>
  </si>
  <si>
    <t>Additional Checked Bag Fee (Departure)</t>
  </si>
  <si>
    <t>Transportation from Airport to Lodging</t>
  </si>
  <si>
    <t>Transportation from Lodging to Airport</t>
  </si>
  <si>
    <t>First Checked Bag Fee (Return)</t>
  </si>
  <si>
    <t>Additional Checked Bag Fee (Return)</t>
  </si>
  <si>
    <t>Transportation from Airport</t>
    <phoneticPr fontId="2" type="noConversion"/>
  </si>
  <si>
    <t xml:space="preserve">Instructions: Populate only the yellow highlighed cells. All other cells are automatically calculated. The allowable reimbursement is limited to the lesser of the costs.                                          </t>
  </si>
  <si>
    <t>Use this cost comparison worksheet for travel during the period January 1, 2025 through December 31, 2025.</t>
  </si>
  <si>
    <t>Updated 12/30/2024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</si>
</sst>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"/>
  </numFmts>
  <fonts count="12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0" fillId="0" borderId="4" xfId="0" applyBorder="1" applyAlignment="1"/>
    <xf numFmtId="0" fontId="0" fillId="0" borderId="19" xfId="0" applyBorder="1" applyAlignment="1"/>
    <xf numFmtId="0" fontId="5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164" fontId="4" fillId="2" borderId="13" xfId="1" applyNumberFormat="1" applyFont="1" applyFill="1" applyBorder="1" applyAlignment="1" applyProtection="1">
      <alignment horizontal="center"/>
      <protection locked="0"/>
    </xf>
    <xf numFmtId="164" fontId="4" fillId="2" borderId="6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topLeftCell="A7" zoomScaleNormal="100" workbookViewId="0">
      <selection activeCell="G29" sqref="G29"/>
    </sheetView>
  </sheetViews>
  <sheetFormatPr defaultColWidth="10.765625" defaultRowHeight="13.5" x14ac:dyDescent="0.3"/>
  <cols>
    <col min="1" max="1" width="10.765625" style="2" customWidth="1"/>
    <col min="2" max="2" width="31" style="2" customWidth="1"/>
    <col min="3" max="3" width="10" style="3" customWidth="1"/>
    <col min="4" max="4" width="9.15234375" style="4" customWidth="1"/>
    <col min="5" max="5" width="1.84375" style="4" customWidth="1"/>
    <col min="6" max="6" width="8.15234375" style="2" bestFit="1" customWidth="1"/>
    <col min="7" max="7" width="7.84375" style="5" customWidth="1"/>
    <col min="8" max="8" width="12.84375" style="2" customWidth="1"/>
    <col min="9" max="16384" width="10.765625" style="2"/>
  </cols>
  <sheetData>
    <row r="1" spans="1:10" ht="66" customHeight="1" thickBot="1" x14ac:dyDescent="0.35">
      <c r="A1" s="32" t="s">
        <v>0</v>
      </c>
      <c r="B1" s="33"/>
      <c r="C1" s="33"/>
      <c r="D1" s="33"/>
      <c r="E1" s="33"/>
      <c r="F1" s="33"/>
      <c r="G1" s="33"/>
      <c r="H1" s="34"/>
    </row>
    <row r="2" spans="1:10" ht="29.15" customHeight="1" thickBot="1" x14ac:dyDescent="0.35">
      <c r="A2" s="37" t="s">
        <v>1</v>
      </c>
      <c r="B2" s="38"/>
      <c r="C2" s="38"/>
      <c r="D2" s="38"/>
      <c r="E2" s="38"/>
      <c r="F2" s="38"/>
      <c r="G2" s="38"/>
      <c r="H2" s="39"/>
    </row>
    <row r="3" spans="1:10" ht="18" customHeight="1" x14ac:dyDescent="0.3">
      <c r="A3" s="35" t="s">
        <v>2</v>
      </c>
      <c r="B3" s="36"/>
      <c r="C3" s="9" t="s">
        <v>3</v>
      </c>
      <c r="D3" s="17"/>
      <c r="E3" s="12" t="s">
        <v>4</v>
      </c>
      <c r="F3" s="23">
        <v>0.7</v>
      </c>
      <c r="G3" s="26" t="s">
        <v>5</v>
      </c>
      <c r="H3" s="7" t="str">
        <f>IF(D3&gt;0,D3*F3," ")</f>
        <v xml:space="preserve"> </v>
      </c>
    </row>
    <row r="4" spans="1:10" ht="18" customHeight="1" x14ac:dyDescent="0.3">
      <c r="A4" s="35" t="s">
        <v>6</v>
      </c>
      <c r="B4" s="36"/>
      <c r="C4" s="9" t="s">
        <v>7</v>
      </c>
      <c r="D4" s="1">
        <v>110</v>
      </c>
      <c r="E4" s="1" t="s">
        <v>4</v>
      </c>
      <c r="F4" s="12" t="str">
        <f>IF(D3&gt;0,(ROUNDUP(D3/425,0)-1)," ")</f>
        <v xml:space="preserve"> </v>
      </c>
      <c r="G4" s="26" t="s">
        <v>8</v>
      </c>
      <c r="H4" s="8" t="str">
        <f>IF(D3&gt;0,(D4*F4)," ")</f>
        <v xml:space="preserve"> </v>
      </c>
      <c r="J4" s="2" t="str">
        <f>IF(D3&gt;0,(ROUNDUP(D3/425,0)-1)," ")</f>
        <v xml:space="preserve"> </v>
      </c>
    </row>
    <row r="5" spans="1:10" ht="18" customHeight="1" x14ac:dyDescent="0.3">
      <c r="A5" s="35" t="s">
        <v>9</v>
      </c>
      <c r="B5" s="36"/>
      <c r="C5" s="9" t="s">
        <v>10</v>
      </c>
      <c r="D5" s="1">
        <v>68</v>
      </c>
      <c r="E5" s="1" t="s">
        <v>4</v>
      </c>
      <c r="F5" s="12" t="str">
        <f>IF(D3&gt;0,(ROUNDUP(D3/425,0)-1)," ")</f>
        <v xml:space="preserve"> </v>
      </c>
      <c r="G5" s="26" t="s">
        <v>8</v>
      </c>
      <c r="H5" s="8" t="str">
        <f>IF(D3&gt;0,(D5*F5)," ")</f>
        <v xml:space="preserve"> </v>
      </c>
    </row>
    <row r="6" spans="1:10" ht="18" customHeight="1" x14ac:dyDescent="0.3">
      <c r="A6" s="35" t="s">
        <v>11</v>
      </c>
      <c r="B6" s="36"/>
      <c r="C6" s="9" t="s">
        <v>3</v>
      </c>
      <c r="D6" s="22"/>
      <c r="E6" s="13" t="s">
        <v>4</v>
      </c>
      <c r="F6" s="23">
        <v>0.7</v>
      </c>
      <c r="G6" s="26" t="s">
        <v>5</v>
      </c>
      <c r="H6" s="8">
        <f>D6*F6</f>
        <v>0</v>
      </c>
    </row>
    <row r="7" spans="1:10" ht="18" customHeight="1" x14ac:dyDescent="0.3">
      <c r="A7" s="35" t="s">
        <v>12</v>
      </c>
      <c r="B7" s="36"/>
      <c r="C7" s="9" t="s">
        <v>7</v>
      </c>
      <c r="D7" s="1">
        <v>110</v>
      </c>
      <c r="E7" s="1" t="s">
        <v>4</v>
      </c>
      <c r="F7" s="12" t="str">
        <f>IF(D6&gt;0,SUM(ROUNDUP(D6/425,0),-1)," ")</f>
        <v xml:space="preserve"> </v>
      </c>
      <c r="G7" s="26" t="s">
        <v>8</v>
      </c>
      <c r="H7" s="8" t="str">
        <f>IF(D6&gt;0,(D7*F7)," ")</f>
        <v xml:space="preserve"> </v>
      </c>
    </row>
    <row r="8" spans="1:10" ht="18" customHeight="1" x14ac:dyDescent="0.3">
      <c r="A8" s="35" t="s">
        <v>13</v>
      </c>
      <c r="B8" s="36"/>
      <c r="C8" s="9" t="s">
        <v>10</v>
      </c>
      <c r="D8" s="1">
        <v>68</v>
      </c>
      <c r="E8" s="1" t="s">
        <v>4</v>
      </c>
      <c r="F8" s="12" t="str">
        <f>IF(D6&gt;0,(ROUNDUP(D6/425,0)-1)," ")</f>
        <v xml:space="preserve"> </v>
      </c>
      <c r="G8" s="26" t="s">
        <v>8</v>
      </c>
      <c r="H8" s="8" t="str">
        <f>IF(D6&gt;0,(D8*F8)," ")</f>
        <v xml:space="preserve"> </v>
      </c>
    </row>
    <row r="9" spans="1:10" ht="18" customHeight="1" x14ac:dyDescent="0.3">
      <c r="A9" s="51" t="s">
        <v>14</v>
      </c>
      <c r="B9" s="52"/>
      <c r="C9" s="40"/>
      <c r="D9" s="40"/>
      <c r="E9" s="40"/>
      <c r="F9" s="40"/>
      <c r="G9" s="40"/>
      <c r="H9" s="14">
        <f>SUM(H3:H8)</f>
        <v>0</v>
      </c>
    </row>
    <row r="10" spans="1:10" ht="28.5" customHeight="1" thickBot="1" x14ac:dyDescent="0.35">
      <c r="A10" s="53" t="s">
        <v>15</v>
      </c>
      <c r="B10" s="54"/>
      <c r="C10" s="54"/>
      <c r="D10" s="54"/>
      <c r="E10" s="54"/>
      <c r="F10" s="54"/>
      <c r="G10" s="54"/>
      <c r="H10" s="55"/>
    </row>
    <row r="11" spans="1:10" ht="21" customHeight="1" thickBot="1" x14ac:dyDescent="0.35">
      <c r="A11" s="48" t="s">
        <v>16</v>
      </c>
      <c r="B11" s="49"/>
      <c r="C11" s="49"/>
      <c r="D11" s="49"/>
      <c r="E11" s="49"/>
      <c r="F11" s="49"/>
      <c r="G11" s="49"/>
      <c r="H11" s="50"/>
    </row>
    <row r="12" spans="1:10" ht="11.15" customHeight="1" x14ac:dyDescent="0.3">
      <c r="A12" s="62" t="s">
        <v>17</v>
      </c>
      <c r="B12" s="63"/>
      <c r="C12" s="56"/>
      <c r="D12" s="56"/>
      <c r="E12" s="56"/>
      <c r="F12" s="56"/>
      <c r="G12" s="57"/>
      <c r="H12" s="60">
        <v>0</v>
      </c>
    </row>
    <row r="13" spans="1:10" ht="23.25" customHeight="1" x14ac:dyDescent="0.3">
      <c r="A13" s="64"/>
      <c r="B13" s="65"/>
      <c r="C13" s="58"/>
      <c r="D13" s="58"/>
      <c r="E13" s="58"/>
      <c r="F13" s="58"/>
      <c r="G13" s="59"/>
      <c r="H13" s="61"/>
    </row>
    <row r="14" spans="1:10" ht="16.5" customHeight="1" x14ac:dyDescent="0.3">
      <c r="A14" s="42" t="s">
        <v>18</v>
      </c>
      <c r="B14" s="43"/>
      <c r="C14" s="43"/>
      <c r="D14" s="43"/>
      <c r="E14" s="43"/>
      <c r="F14" s="43"/>
      <c r="G14" s="44"/>
      <c r="H14" s="16">
        <v>45.6</v>
      </c>
    </row>
    <row r="15" spans="1:10" s="6" customFormat="1" ht="18" customHeight="1" x14ac:dyDescent="0.3">
      <c r="A15" s="30" t="s">
        <v>19</v>
      </c>
      <c r="B15" s="31"/>
      <c r="C15" s="40"/>
      <c r="D15" s="40"/>
      <c r="E15" s="40"/>
      <c r="F15" s="40"/>
      <c r="G15" s="40"/>
      <c r="H15" s="18">
        <v>0</v>
      </c>
    </row>
    <row r="16" spans="1:10" s="6" customFormat="1" ht="18" customHeight="1" x14ac:dyDescent="0.3">
      <c r="A16" s="30" t="s">
        <v>20</v>
      </c>
      <c r="B16" s="31"/>
      <c r="C16" s="10" t="s">
        <v>21</v>
      </c>
      <c r="D16" s="19">
        <v>0</v>
      </c>
      <c r="E16" s="11" t="s">
        <v>4</v>
      </c>
      <c r="F16" s="27">
        <v>1</v>
      </c>
      <c r="G16" s="25" t="s">
        <v>22</v>
      </c>
      <c r="H16" s="8">
        <f>D16*F16</f>
        <v>0</v>
      </c>
    </row>
    <row r="17" spans="1:8" ht="18" customHeight="1" x14ac:dyDescent="0.3">
      <c r="A17" s="30" t="s">
        <v>23</v>
      </c>
      <c r="B17" s="31"/>
      <c r="C17" s="10" t="s">
        <v>21</v>
      </c>
      <c r="D17" s="19">
        <v>0</v>
      </c>
      <c r="E17" s="11" t="s">
        <v>4</v>
      </c>
      <c r="F17" s="27">
        <v>1</v>
      </c>
      <c r="G17" s="25" t="s">
        <v>22</v>
      </c>
      <c r="H17" s="8">
        <f>D17*F17</f>
        <v>0</v>
      </c>
    </row>
    <row r="18" spans="1:8" ht="18" customHeight="1" x14ac:dyDescent="0.3">
      <c r="A18" s="24" t="s">
        <v>24</v>
      </c>
      <c r="B18" s="25"/>
      <c r="C18" s="10"/>
      <c r="D18" s="11"/>
      <c r="E18" s="11"/>
      <c r="F18" s="27"/>
      <c r="G18" s="25"/>
      <c r="H18" s="18">
        <v>0</v>
      </c>
    </row>
    <row r="19" spans="1:8" ht="18" customHeight="1" x14ac:dyDescent="0.3">
      <c r="A19" s="24" t="s">
        <v>25</v>
      </c>
      <c r="B19" s="25"/>
      <c r="C19" s="10"/>
      <c r="D19" s="11"/>
      <c r="E19" s="11"/>
      <c r="F19" s="27"/>
      <c r="G19" s="25"/>
      <c r="H19" s="18">
        <v>0</v>
      </c>
    </row>
    <row r="20" spans="1:8" s="6" customFormat="1" ht="18" customHeight="1" x14ac:dyDescent="0.3">
      <c r="A20" s="30" t="s">
        <v>26</v>
      </c>
      <c r="B20" s="31"/>
      <c r="C20" s="10" t="s">
        <v>21</v>
      </c>
      <c r="D20" s="15">
        <f>D16</f>
        <v>0</v>
      </c>
      <c r="E20" s="11" t="s">
        <v>4</v>
      </c>
      <c r="F20" s="27">
        <v>1</v>
      </c>
      <c r="G20" s="25" t="s">
        <v>22</v>
      </c>
      <c r="H20" s="8">
        <f>D20*F20</f>
        <v>0</v>
      </c>
    </row>
    <row r="21" spans="1:8" ht="18" customHeight="1" x14ac:dyDescent="0.3">
      <c r="A21" s="30" t="s">
        <v>27</v>
      </c>
      <c r="B21" s="31"/>
      <c r="C21" s="10" t="s">
        <v>21</v>
      </c>
      <c r="D21" s="15">
        <f>D17</f>
        <v>0</v>
      </c>
      <c r="E21" s="11" t="s">
        <v>4</v>
      </c>
      <c r="F21" s="27">
        <v>1</v>
      </c>
      <c r="G21" s="25" t="s">
        <v>22</v>
      </c>
      <c r="H21" s="8">
        <f>D21*F21</f>
        <v>0</v>
      </c>
    </row>
    <row r="22" spans="1:8" ht="18" customHeight="1" x14ac:dyDescent="0.3">
      <c r="A22" s="30" t="s">
        <v>28</v>
      </c>
      <c r="B22" s="31"/>
      <c r="C22" s="27"/>
      <c r="D22" s="27"/>
      <c r="E22" s="27"/>
      <c r="F22" s="27"/>
      <c r="G22" s="27"/>
      <c r="H22" s="20">
        <f>H15</f>
        <v>0</v>
      </c>
    </row>
    <row r="23" spans="1:8" s="6" customFormat="1" ht="18" customHeight="1" thickBot="1" x14ac:dyDescent="0.35">
      <c r="A23" s="51" t="s">
        <v>14</v>
      </c>
      <c r="B23" s="52"/>
      <c r="C23" s="40"/>
      <c r="D23" s="40"/>
      <c r="E23" s="40"/>
      <c r="F23" s="40"/>
      <c r="G23" s="41"/>
      <c r="H23" s="14">
        <f>SUM(H12:H22)</f>
        <v>45.6</v>
      </c>
    </row>
    <row r="24" spans="1:8" ht="20.25" customHeight="1" thickBot="1" x14ac:dyDescent="0.35">
      <c r="A24" s="48" t="s">
        <v>21</v>
      </c>
      <c r="B24" s="49"/>
      <c r="C24" s="49"/>
      <c r="D24" s="49"/>
      <c r="E24" s="49"/>
      <c r="F24" s="49"/>
      <c r="G24" s="49"/>
      <c r="H24" s="50"/>
    </row>
    <row r="25" spans="1:8" ht="62.25" customHeight="1" thickBot="1" x14ac:dyDescent="0.35">
      <c r="A25" s="45" t="s">
        <v>29</v>
      </c>
      <c r="B25" s="46"/>
      <c r="C25" s="46"/>
      <c r="D25" s="46"/>
      <c r="E25" s="46"/>
      <c r="F25" s="46"/>
      <c r="G25" s="46"/>
      <c r="H25" s="47"/>
    </row>
    <row r="26" spans="1:8" ht="45.75" customHeight="1" x14ac:dyDescent="0.3">
      <c r="A26" s="28" t="s">
        <v>30</v>
      </c>
      <c r="B26" s="28"/>
      <c r="C26" s="28"/>
      <c r="D26" s="28"/>
      <c r="E26" s="28"/>
      <c r="F26" s="28"/>
      <c r="G26" s="28"/>
      <c r="H26" s="28"/>
    </row>
    <row r="27" spans="1:8" ht="15" customHeight="1" x14ac:dyDescent="0.3">
      <c r="A27" s="29"/>
      <c r="B27" s="29"/>
      <c r="C27" s="29"/>
      <c r="D27" s="29"/>
      <c r="E27" s="29"/>
      <c r="F27" s="29"/>
      <c r="G27" s="29"/>
      <c r="H27" s="29"/>
    </row>
    <row r="28" spans="1:8" ht="15" x14ac:dyDescent="0.3">
      <c r="G28" s="21" t="s">
        <v>31</v>
      </c>
    </row>
  </sheetData>
  <mergeCells count="29">
    <mergeCell ref="A10:H10"/>
    <mergeCell ref="A15:B15"/>
    <mergeCell ref="A16:B16"/>
    <mergeCell ref="C12:G13"/>
    <mergeCell ref="H12:H13"/>
    <mergeCell ref="A11:H11"/>
    <mergeCell ref="A12:B13"/>
    <mergeCell ref="C15:G15"/>
    <mergeCell ref="A5:B5"/>
    <mergeCell ref="A9:B9"/>
    <mergeCell ref="A6:B6"/>
    <mergeCell ref="A8:B8"/>
    <mergeCell ref="C9:G9"/>
    <mergeCell ref="A26:H26"/>
    <mergeCell ref="A27:H27"/>
    <mergeCell ref="A21:B21"/>
    <mergeCell ref="A1:H1"/>
    <mergeCell ref="A4:B4"/>
    <mergeCell ref="A2:H2"/>
    <mergeCell ref="A3:B3"/>
    <mergeCell ref="A20:B20"/>
    <mergeCell ref="C23:G23"/>
    <mergeCell ref="A14:G14"/>
    <mergeCell ref="A25:H25"/>
    <mergeCell ref="A24:H24"/>
    <mergeCell ref="A23:B23"/>
    <mergeCell ref="A22:B22"/>
    <mergeCell ref="A17:B17"/>
    <mergeCell ref="A7:B7"/>
  </mergeCells>
  <phoneticPr fontId="2" type="noConversion"/>
  <printOptions verticalCentered="1"/>
  <pageMargins left="0.5" right="0.5" top="0.5" bottom="0.5" header="0.5" footer="0.5"/>
  <pageSetup scale="90" orientation="portrait" horizontalDpi="4294967292" verticalDpi="4294967292" r:id="rId1"/>
  <headerFooter alignWithMargins="0"/>
  <ignoredErrors>
    <ignoredError sqref="H2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Cost Comparison for General Travel</dc:title>
  <dc:subject/>
  <dc:creator>AFR-100</dc:creator>
  <cp:keywords>2024 Cost Comparison for General Travel</cp:keywords>
  <dc:description/>
  <cp:lastModifiedBy>Ward, Dorsheania (FAA)</cp:lastModifiedBy>
  <cp:revision/>
  <dcterms:created xsi:type="dcterms:W3CDTF">2010-06-08T16:02:26Z</dcterms:created>
  <dcterms:modified xsi:type="dcterms:W3CDTF">2025-03-18T11:31:05Z</dcterms:modified>
  <cp:category>Cost Comparison for General Travel</cp:category>
  <cp:contentStatus/>
</cp:coreProperties>
</file>